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055" windowHeight="5325" activeTab="0"/>
  </bookViews>
  <sheets>
    <sheet name="Obligaciones" sheetId="1" r:id="rId1"/>
    <sheet name="Amortización" sheetId="2" r:id="rId2"/>
    <sheet name="Indicadores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5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<sst xmlns="http://schemas.openxmlformats.org/spreadsheetml/2006/main" count="52" uniqueCount="43">
  <si>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</si>
  <si>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</si>
  <si>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</si>
  <si>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</si>
  <si>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</si>
  <si>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</si>
  <si>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</si>
  <si>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</si>
  <si>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</si>
  <si>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</si>
  <si>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</si>
  <si>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</si>
  <si>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</si>
  <si>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</si>
  <si>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</si>
  <si>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</si>
  <si>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</si>
  <si>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</si>
  <si>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</si>
  <si>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</si>
  <si>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</si>
  <si>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</si>
  <si>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</si>
  <si>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</si>
  <si>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</si>
  <si>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</si>
  <si>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</si>
  <si>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</si>
  <si>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</si>
  <si>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</si>
  <si>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</si>
  <si>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</si>
  <si>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</si>
  <si>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</si>
  <si>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</si>
  <si>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</si>
  <si>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</si>
  <si>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</si>
  <si>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2016</t>
  </si>
  <si>
    <t>Enero - Marzo 2017</t>
  </si>
  <si>
    <t>Deuda Pública Bruta Total al 31 de diciembre del año 2016</t>
  </si>
  <si>
    <t>Deuda Pública Bruta Total al 30 de diciembre del año 2016</t>
  </si>
  <si>
    <t>Deuda Pública Bruta Total  descontando la amortización de Banobras al 31 marzo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</si>
</sst>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FFFF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44" fontId="0" fillId="0" borderId="1" xfId="21" applyFont="1" applyBorder="1"/>
    <xf numFmtId="44" fontId="0" fillId="0" borderId="1" xfId="21" applyFont="1" applyBorder="1" applyAlignment="1">
      <alignment wrapText="1"/>
    </xf>
    <xf numFmtId="44" fontId="3" fillId="0" borderId="2" xfId="21" applyFont="1" applyBorder="1" applyAlignment="1">
      <alignment wrapText="1"/>
    </xf>
    <xf numFmtId="0" fontId="4" fillId="0" borderId="0" xfId="0" applyFont="1" applyBorder="1" applyAlignment="1">
      <alignment vertical="center"/>
    </xf>
    <xf numFmtId="43" fontId="5" fillId="0" borderId="3" xfId="20" applyFont="1" applyBorder="1" applyAlignment="1">
      <alignment horizontal="center" vertical="center" wrapText="1"/>
    </xf>
    <xf numFmtId="43" fontId="5" fillId="0" borderId="4" xfId="2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0" fillId="0" borderId="0" xfId="21" applyFont="1" applyBorder="1" applyAlignment="1">
      <alignment vertical="center"/>
    </xf>
    <xf numFmtId="10" fontId="0" fillId="0" borderId="1" xfId="22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4" fontId="3" fillId="0" borderId="8" xfId="21" applyFont="1" applyBorder="1" applyAlignment="1">
      <alignment vertical="center"/>
    </xf>
    <xf numFmtId="10" fontId="0" fillId="0" borderId="9" xfId="22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3" fontId="0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0" fontId="0" fillId="0" borderId="12" xfId="22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43" fontId="0" fillId="0" borderId="2" xfId="0" applyNumberFormat="1" applyFont="1" applyBorder="1" applyAlignment="1">
      <alignment vertical="center"/>
    </xf>
    <xf numFmtId="10" fontId="0" fillId="0" borderId="13" xfId="22" applyNumberFormat="1" applyFont="1" applyBorder="1" applyAlignment="1">
      <alignment vertical="center"/>
    </xf>
    <xf numFmtId="44" fontId="0" fillId="0" borderId="1" xfId="21" applyFont="1" applyBorder="1" applyAlignment="1">
      <alignment/>
    </xf>
    <xf numFmtId="44" fontId="0" fillId="0" borderId="0" xfId="0" applyNumberFormat="1"/>
    <xf numFmtId="4" fontId="0" fillId="0" borderId="1" xfId="0" applyNumberFormat="1" applyFont="1" applyFill="1" applyBorder="1" applyAlignment="1">
      <alignment vertical="center"/>
    </xf>
    <xf numFmtId="10" fontId="0" fillId="0" borderId="0" xfId="22" applyNumberFormat="1" applyFont="1"/>
    <xf numFmtId="44" fontId="0" fillId="0" borderId="0" xfId="21" applyFont="1"/>
    <xf numFmtId="0" fontId="9" fillId="0" borderId="0" xfId="0" applyFont="1" applyFill="1"/>
    <xf numFmtId="44" fontId="0" fillId="0" borderId="14" xfId="21" applyFont="1" applyBorder="1" applyAlignment="1">
      <alignment vertical="center"/>
    </xf>
    <xf numFmtId="44" fontId="3" fillId="0" borderId="7" xfId="21" applyFont="1" applyBorder="1" applyAlignment="1">
      <alignment vertical="center"/>
    </xf>
    <xf numFmtId="0" fontId="7" fillId="0" borderId="0" xfId="23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3" fontId="0" fillId="0" borderId="11" xfId="2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3" fontId="0" fillId="0" borderId="16" xfId="20" applyFont="1" applyBorder="1" applyAlignment="1">
      <alignment horizontal="center" vertical="center" wrapText="1"/>
    </xf>
    <xf numFmtId="43" fontId="0" fillId="0" borderId="17" xfId="2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3" fontId="0" fillId="0" borderId="15" xfId="20" applyFont="1" applyBorder="1" applyAlignment="1">
      <alignment horizontal="center" vertical="center"/>
    </xf>
    <xf numFmtId="43" fontId="0" fillId="0" borderId="3" xfId="2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 readingOrder="1"/>
    </xf>
    <xf numFmtId="0" fontId="11" fillId="2" borderId="24" xfId="0" applyFont="1" applyFill="1" applyBorder="1" applyAlignment="1">
      <alignment horizontal="center" vertical="center" wrapText="1" readingOrder="1"/>
    </xf>
    <xf numFmtId="0" fontId="11" fillId="2" borderId="25" xfId="0" applyFont="1" applyFill="1" applyBorder="1" applyAlignment="1">
      <alignment horizontal="center" vertical="center" wrapText="1" readingOrder="1"/>
    </xf>
    <xf numFmtId="0" fontId="11" fillId="2" borderId="26" xfId="0" applyFont="1" applyFill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533400</xdr:colOff>
      <xdr:row>4</xdr:row>
      <xdr:rowOff>0</xdr:rowOff>
    </xdr:to>
    <xdr:pic>
      <xdr:nvPicPr>
        <xdr:cNvPr id="3" name="Imagen 2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19075"/>
          <a:ext cx="1457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200025</xdr:colOff>
      <xdr:row>0</xdr:row>
      <xdr:rowOff>504825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304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47625</xdr:rowOff>
    </xdr:from>
    <xdr:to>
      <xdr:col>1</xdr:col>
      <xdr:colOff>1285875</xdr:colOff>
      <xdr:row>2</xdr:row>
      <xdr:rowOff>161925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47625"/>
          <a:ext cx="1304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view="pageBreakPreview" zoomScaleSheetLayoutView="100" workbookViewId="0" topLeftCell="F3">
      <selection activeCell="I9" sqref="I9"/>
    </sheetView>
  </sheetViews>
  <sheetFormatPr defaultColWidth="11.421875" defaultRowHeight="15"/>
  <cols>
    <col min="1" max="1" width="14.140625" style="0" bestFit="1" customWidth="1"/>
    <col min="2" max="2" width="8.00390625" style="0" customWidth="1"/>
    <col min="4" max="4" width="25.00390625" style="0" customWidth="1"/>
    <col min="5" max="5" width="30.7109375" style="0" customWidth="1"/>
    <col min="6" max="6" width="20.00390625" style="0" customWidth="1"/>
    <col min="7" max="7" width="12.421875" style="0" customWidth="1"/>
    <col min="8" max="8" width="19.00390625" style="0" customWidth="1"/>
    <col min="9" max="9" width="16.8515625" style="0" customWidth="1"/>
    <col min="10" max="10" width="10.421875" style="0" customWidth="1"/>
  </cols>
  <sheetData>
    <row r="1" ht="15.75" thickBot="1"/>
    <row r="2" spans="1:10" ht="15">
      <c r="A2" s="56" t="s">
        <v>7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30.75" customHeight="1">
      <c r="A3" s="59" t="s">
        <v>8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7.75" customHeight="1" thickBot="1">
      <c r="A4" s="62" t="s">
        <v>39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ht="63" customHeight="1">
      <c r="A5" s="42" t="s">
        <v>9</v>
      </c>
      <c r="B5" s="44" t="s">
        <v>10</v>
      </c>
      <c r="C5" s="44" t="s">
        <v>11</v>
      </c>
      <c r="D5" s="44" t="s">
        <v>12</v>
      </c>
      <c r="E5" s="44" t="s">
        <v>13</v>
      </c>
      <c r="F5" s="46" t="s">
        <v>14</v>
      </c>
      <c r="G5" s="44" t="s">
        <v>15</v>
      </c>
      <c r="H5" s="38" t="s">
        <v>16</v>
      </c>
      <c r="I5" s="40" t="s">
        <v>17</v>
      </c>
      <c r="J5" s="41"/>
    </row>
    <row r="6" spans="1:10" ht="26.25" thickBot="1">
      <c r="A6" s="43"/>
      <c r="B6" s="45"/>
      <c r="C6" s="45"/>
      <c r="D6" s="45"/>
      <c r="E6" s="45"/>
      <c r="F6" s="47"/>
      <c r="G6" s="45"/>
      <c r="H6" s="39"/>
      <c r="I6" s="5" t="s">
        <v>18</v>
      </c>
      <c r="J6" s="6" t="s">
        <v>19</v>
      </c>
    </row>
    <row r="7" spans="1:10" ht="31.5" customHeight="1">
      <c r="A7" s="7" t="s">
        <v>20</v>
      </c>
      <c r="B7" s="8" t="s">
        <v>28</v>
      </c>
      <c r="C7" s="8" t="s">
        <v>22</v>
      </c>
      <c r="D7" s="9" t="s">
        <v>23</v>
      </c>
      <c r="E7" s="10" t="s">
        <v>24</v>
      </c>
      <c r="F7" s="11">
        <v>540000000</v>
      </c>
      <c r="G7" s="10" t="s">
        <v>37</v>
      </c>
      <c r="H7" s="11">
        <v>517500000</v>
      </c>
      <c r="I7" s="11">
        <f>15000000+7500000</f>
        <v>22500000</v>
      </c>
      <c r="J7" s="12">
        <f>I7*1/H7</f>
        <v>0.043478260869565216</v>
      </c>
    </row>
    <row r="8" spans="1:10" ht="30.75" customHeight="1">
      <c r="A8" s="7" t="s">
        <v>20</v>
      </c>
      <c r="B8" s="8" t="s">
        <v>21</v>
      </c>
      <c r="C8" s="8" t="s">
        <v>25</v>
      </c>
      <c r="D8" s="9" t="s">
        <v>26</v>
      </c>
      <c r="E8" s="10" t="s">
        <v>27</v>
      </c>
      <c r="F8" s="11">
        <v>609801665.27</v>
      </c>
      <c r="G8" s="10" t="s">
        <v>37</v>
      </c>
      <c r="H8" s="11">
        <v>565202211.65</v>
      </c>
      <c r="I8" s="11">
        <f>38095384.93+6504068.69</f>
        <v>44599453.62</v>
      </c>
      <c r="J8" s="12">
        <f>I8*1/H8</f>
        <v>0.07890884483590467</v>
      </c>
    </row>
    <row r="9" spans="1:10" ht="30.75" customHeight="1">
      <c r="A9" s="7" t="s">
        <v>20</v>
      </c>
      <c r="B9" s="8" t="s">
        <v>28</v>
      </c>
      <c r="C9" s="8" t="s">
        <v>29</v>
      </c>
      <c r="D9" s="9" t="s">
        <v>26</v>
      </c>
      <c r="E9" s="9" t="s">
        <v>30</v>
      </c>
      <c r="F9" s="33">
        <v>255769230</v>
      </c>
      <c r="G9" s="10" t="s">
        <v>37</v>
      </c>
      <c r="H9" s="11">
        <v>240890030</v>
      </c>
      <c r="I9" s="11">
        <f>12576020+2303180</f>
        <v>14879200</v>
      </c>
      <c r="J9" s="12">
        <f>I9*1/H9</f>
        <v>0.06176760408058399</v>
      </c>
    </row>
    <row r="10" spans="1:10" ht="28.5" customHeight="1" thickBot="1">
      <c r="A10" s="13"/>
      <c r="B10" s="14"/>
      <c r="C10" s="14"/>
      <c r="D10" s="14"/>
      <c r="E10" s="14"/>
      <c r="F10" s="34">
        <f>SUM(F7:F9)</f>
        <v>1405570895.27</v>
      </c>
      <c r="G10" s="14"/>
      <c r="H10" s="15">
        <f>SUM(H7:H9)</f>
        <v>1323592241.65</v>
      </c>
      <c r="I10" s="15">
        <f>SUM(I7:I9)</f>
        <v>81978653.62</v>
      </c>
      <c r="J10" s="16">
        <f>I10*1/H10</f>
        <v>0.06193648696354158</v>
      </c>
    </row>
    <row r="12" spans="8:9" ht="15">
      <c r="H12" s="28"/>
      <c r="I12" s="28"/>
    </row>
  </sheetData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="106" zoomScaleSheetLayoutView="106" workbookViewId="0" topLeftCell="A1">
      <selection activeCell="A10" sqref="A1:A1048576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21.140625" style="0" customWidth="1"/>
  </cols>
  <sheetData>
    <row r="1" spans="1:6" ht="40.5" customHeight="1" thickBot="1">
      <c r="A1" s="65" t="s">
        <v>0</v>
      </c>
      <c r="B1" s="66"/>
      <c r="C1" s="66"/>
      <c r="D1" s="66"/>
      <c r="E1" s="67"/>
      <c r="F1" s="68" t="s">
        <v>1</v>
      </c>
    </row>
    <row r="2" spans="1:6" ht="22.5" customHeight="1">
      <c r="A2" s="69" t="s">
        <v>40</v>
      </c>
      <c r="B2" s="70"/>
      <c r="C2" s="70"/>
      <c r="D2" s="70"/>
      <c r="E2" s="70"/>
      <c r="F2" s="1">
        <v>1339899489.91</v>
      </c>
    </row>
    <row r="3" spans="1:6" ht="22.5" customHeight="1">
      <c r="A3" s="52" t="s">
        <v>41</v>
      </c>
      <c r="B3" s="53"/>
      <c r="C3" s="53"/>
      <c r="D3" s="53"/>
      <c r="E3" s="53"/>
      <c r="F3" s="27">
        <v>1339899489.91</v>
      </c>
    </row>
    <row r="4" spans="1:6" ht="23.25" customHeight="1">
      <c r="A4" s="48" t="s">
        <v>2</v>
      </c>
      <c r="B4" s="49"/>
      <c r="C4" s="49"/>
      <c r="D4" s="49"/>
      <c r="E4" s="49"/>
      <c r="F4" s="1">
        <v>6504068.69</v>
      </c>
    </row>
    <row r="5" spans="1:6" ht="23.25" customHeight="1">
      <c r="A5" s="48" t="s">
        <v>3</v>
      </c>
      <c r="B5" s="49"/>
      <c r="C5" s="49"/>
      <c r="D5" s="49"/>
      <c r="E5" s="49"/>
      <c r="F5" s="1">
        <f>F3-F4</f>
        <v>1333395421.22</v>
      </c>
    </row>
    <row r="6" spans="1:6" ht="19.5" customHeight="1">
      <c r="A6" s="54" t="s">
        <v>4</v>
      </c>
      <c r="B6" s="55"/>
      <c r="C6" s="55"/>
      <c r="D6" s="55"/>
      <c r="E6" s="55"/>
      <c r="F6" s="2">
        <v>2303180</v>
      </c>
    </row>
    <row r="7" spans="1:6" ht="20.25" customHeight="1">
      <c r="A7" s="48" t="s">
        <v>5</v>
      </c>
      <c r="B7" s="49"/>
      <c r="C7" s="49"/>
      <c r="D7" s="49"/>
      <c r="E7" s="49"/>
      <c r="F7" s="2">
        <f>F5-F6</f>
        <v>1331092241.22</v>
      </c>
    </row>
    <row r="8" spans="1:6" ht="20.25" customHeight="1">
      <c r="A8" s="48" t="s">
        <v>6</v>
      </c>
      <c r="B8" s="49"/>
      <c r="C8" s="49"/>
      <c r="D8" s="49"/>
      <c r="E8" s="49"/>
      <c r="F8" s="2">
        <v>7500000</v>
      </c>
    </row>
    <row r="9" spans="1:6" ht="25.5" customHeight="1" thickBot="1">
      <c r="A9" s="50" t="s">
        <v>42</v>
      </c>
      <c r="B9" s="51"/>
      <c r="C9" s="51"/>
      <c r="D9" s="51"/>
      <c r="E9" s="51"/>
      <c r="F9" s="3">
        <f>F7-F8</f>
        <v>1323592241.22</v>
      </c>
    </row>
  </sheetData>
  <mergeCells count="9">
    <mergeCell ref="A8:E8"/>
    <mergeCell ref="A9:E9"/>
    <mergeCell ref="A1:E1"/>
    <mergeCell ref="A2:E2"/>
    <mergeCell ref="A4:E4"/>
    <mergeCell ref="A5:E5"/>
    <mergeCell ref="A6:E6"/>
    <mergeCell ref="A7:E7"/>
    <mergeCell ref="A3:E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D27"/>
  <sheetViews>
    <sheetView view="pageBreakPreview" zoomScaleSheetLayoutView="100" workbookViewId="0" topLeftCell="A1">
      <selection activeCell="B4" sqref="B4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3" spans="2:3" ht="15.75" thickBot="1">
      <c r="B3" s="17"/>
      <c r="C3" s="17"/>
    </row>
    <row r="4" spans="2:3" ht="15.75" thickBot="1">
      <c r="B4" s="18"/>
      <c r="C4" s="71" t="s">
        <v>38</v>
      </c>
    </row>
    <row r="5" spans="2:3" ht="15">
      <c r="B5" s="19" t="s">
        <v>31</v>
      </c>
      <c r="C5" s="29">
        <v>118503000000</v>
      </c>
    </row>
    <row r="6" spans="2:3" ht="15.75" thickBot="1">
      <c r="B6" s="20" t="s">
        <v>32</v>
      </c>
      <c r="C6" s="21">
        <f>+Amortización!F9</f>
        <v>1323592241.22</v>
      </c>
    </row>
    <row r="7" spans="2:4" ht="15.75" thickBot="1">
      <c r="B7" s="22" t="s">
        <v>33</v>
      </c>
      <c r="C7" s="23">
        <f>C6/C5</f>
        <v>0.011169272011847801</v>
      </c>
      <c r="D7" s="30"/>
    </row>
    <row r="8" ht="15">
      <c r="B8" s="17"/>
    </row>
    <row r="9" ht="15">
      <c r="B9" s="17"/>
    </row>
    <row r="10" spans="2:4" ht="15">
      <c r="B10" s="17" t="s">
        <v>34</v>
      </c>
      <c r="C10" s="17"/>
      <c r="D10" s="17"/>
    </row>
    <row r="11" spans="2:4" ht="15">
      <c r="B11" s="35" t="s">
        <v>36</v>
      </c>
      <c r="C11" s="36"/>
      <c r="D11" s="36"/>
    </row>
    <row r="12" spans="2:4" ht="15">
      <c r="B12" s="36"/>
      <c r="C12" s="36"/>
      <c r="D12" s="36"/>
    </row>
    <row r="13" ht="15.75" thickBot="1">
      <c r="B13" s="17"/>
    </row>
    <row r="14" spans="2:3" ht="15.75" thickBot="1">
      <c r="B14" s="4"/>
      <c r="C14" s="71" t="s">
        <v>38</v>
      </c>
    </row>
    <row r="15" spans="2:4" ht="15">
      <c r="B15" s="19" t="s">
        <v>35</v>
      </c>
      <c r="C15" s="37">
        <v>1427582453.46</v>
      </c>
      <c r="D15" s="32"/>
    </row>
    <row r="16" spans="2:3" ht="15.75" thickBot="1">
      <c r="B16" s="24" t="s">
        <v>32</v>
      </c>
      <c r="C16" s="25">
        <f>C6</f>
        <v>1323592241.22</v>
      </c>
    </row>
    <row r="17" spans="2:3" ht="15.75" thickBot="1">
      <c r="B17" s="22" t="s">
        <v>33</v>
      </c>
      <c r="C17" s="26">
        <f>C16/C15</f>
        <v>0.9271564230927879</v>
      </c>
    </row>
    <row r="21" ht="15">
      <c r="C21" s="31"/>
    </row>
    <row r="22" ht="15">
      <c r="C22" s="31"/>
    </row>
    <row r="23" ht="15">
      <c r="C23" s="31"/>
    </row>
    <row r="24" ht="15">
      <c r="C24" s="31"/>
    </row>
    <row r="25" ht="15">
      <c r="C25" s="31"/>
    </row>
    <row r="26" ht="15">
      <c r="C26" s="31"/>
    </row>
    <row r="27" ht="15">
      <c r="C27" s="31"/>
    </row>
  </sheetData>
  <conditionalFormatting sqref="C7">
    <cfRule type="cellIs" priority="1" dxfId="0" operator="greaterThan">
      <formula>1</formula>
    </cfRule>
  </conditionalFormatting>
  <hyperlinks>
    <hyperlink ref="B11" r:id="rId1" display="http://implan.gob.mx/1/admin/diagLeon.pdf"/>
  </hyperlinks>
  <printOptions/>
  <pageMargins left="0.7" right="0.7" top="0.75" bottom="0.75" header="0.3" footer="0.3"/>
  <pageSetup fitToHeight="1" fitToWidth="1"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Estefany Merced Nunez Lopez</cp:lastModifiedBy>
  <cp:lastPrinted>2017-05-04T18:21:05Z</cp:lastPrinted>
  <dcterms:created xsi:type="dcterms:W3CDTF">2016-06-13T19:42:18Z</dcterms:created>
  <dcterms:modified xsi:type="dcterms:W3CDTF">2017-05-04T18:22:19Z</dcterms:modified>
  <cp:category/>
  <cp:version/>
  <cp:contentType/>
  <cp:contentStatus/>
</cp:coreProperties>
</file>